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45" windowHeight="423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<sst xmlns="http://schemas.openxmlformats.org/spreadsheetml/2006/main" count="129" uniqueCount="125">
  <si>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</si>
  <si>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</si>
  <si>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</si>
  <si>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</si>
  <si>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</si>
  <si>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</si>
  <si>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</si>
  <si>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</si>
  <si>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</si>
  <si>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</si>
  <si>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</si>
  <si>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</si>
  <si>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</si>
  <si>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</si>
  <si>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</si>
  <si>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</si>
  <si>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</si>
  <si>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</si>
  <si>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</si>
  <si>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</si>
  <si>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</si>
  <si>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</si>
  <si>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</si>
  <si>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</si>
  <si>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</si>
  <si>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</si>
  <si>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</si>
  <si>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</si>
  <si>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</si>
  <si>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</si>
  <si>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</si>
  <si>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</si>
  <si>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</si>
  <si>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</si>
  <si>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</si>
  <si>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</si>
  <si>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</si>
  <si>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</si>
  <si>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</si>
  <si>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</si>
  <si>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</si>
  <si>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</si>
  <si>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</si>
  <si>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</si>
  <si>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</si>
  <si>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</si>
  <si>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</si>
  <si>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</si>
  <si>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</si>
  <si>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</si>
  <si>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</si>
  <si>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</si>
  <si>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</si>
  <si>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</si>
  <si>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</si>
  <si>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</si>
  <si>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</si>
  <si>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</si>
  <si>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</si>
  <si>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</si>
  <si>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</si>
  <si>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</si>
  <si>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</si>
  <si>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</si>
  <si>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</si>
  <si>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</si>
  <si>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</si>
  <si>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</si>
  <si>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</si>
  <si>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</si>
  <si>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</si>
  <si>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</si>
  <si>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</si>
  <si>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</si>
  <si>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</si>
  <si>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</si>
  <si>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</si>
  <si>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</si>
  <si>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</si>
  <si>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</si>
  <si>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</si>
  <si>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</si>
  <si>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</si>
  <si>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</si>
  <si>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</si>
  <si>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</si>
  <si>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</si>
  <si>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</si>
  <si>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</si>
  <si>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</si>
  <si>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</si>
  <si>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</si>
  <si>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</si>
  <si>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</si>
  <si>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</si>
  <si>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</si>
  <si>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</si>
  <si>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</si>
  <si>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</si>
  <si>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</si>
  <si>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</si>
  <si>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</si>
  <si>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</si>
  <si>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</si>
  <si>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</si>
  <si>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</si>
  <si>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</si>
  <si>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</si>
  <si>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</si>
  <si>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</si>
  <si>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</si>
  <si>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</si>
  <si>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</si>
  <si>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1 09 00000</t>
  </si>
  <si>
    <t>Задолженность по отмененным налогам и сборам</t>
  </si>
  <si>
    <t>Охрана семьи и детства</t>
  </si>
  <si>
    <t xml:space="preserve">2 02 40000 </t>
  </si>
  <si>
    <t>Иные межбюджетные трансферты</t>
  </si>
  <si>
    <t>Т.Л. Калентьева, тел. 8-34345-5-23-77</t>
  </si>
  <si>
    <t xml:space="preserve">2 07 00000 </t>
  </si>
  <si>
    <t>Прочие безвозмездные поступления</t>
  </si>
  <si>
    <t>по состоянию на  01 октября 2020 года.</t>
  </si>
  <si>
    <t>по доходам по состоянию на  01 октября 2020 года.</t>
  </si>
  <si>
    <t>исполнитель: Измоденова Людмила Александровна, тел 8-34345-5-23-77</t>
  </si>
  <si>
    <t xml:space="preserve">% исп.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</si>
</sst>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6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19" xfId="0" applyNumberFormat="1" applyFont="1" applyFill="1" applyBorder="1" applyAlignment="1">
      <alignment horizontal="center"/>
    </xf>
    <xf numFmtId="188" fontId="1" fillId="0" borderId="1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6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93" fontId="4" fillId="0" borderId="23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6" fontId="4" fillId="0" borderId="15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96" fontId="1" fillId="0" borderId="10" xfId="0" applyNumberFormat="1" applyFont="1" applyFill="1" applyBorder="1" applyAlignment="1">
      <alignment horizontal="center" vertical="justify"/>
    </xf>
    <xf numFmtId="193" fontId="4" fillId="0" borderId="15" xfId="0" applyNumberFormat="1" applyFont="1" applyFill="1" applyBorder="1" applyAlignment="1">
      <alignment horizontal="center"/>
    </xf>
    <xf numFmtId="193" fontId="1" fillId="0" borderId="13" xfId="0" applyNumberFormat="1" applyFont="1" applyFill="1" applyBorder="1" applyAlignment="1">
      <alignment horizontal="center" wrapText="1"/>
    </xf>
    <xf numFmtId="193" fontId="1" fillId="0" borderId="10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7" xfId="0" applyNumberFormat="1" applyFont="1" applyFill="1" applyBorder="1" applyAlignment="1">
      <alignment horizontal="center"/>
    </xf>
    <xf numFmtId="193" fontId="4" fillId="0" borderId="15" xfId="0" applyNumberFormat="1" applyFont="1" applyFill="1" applyBorder="1" applyAlignment="1">
      <alignment horizontal="center" vertical="top"/>
    </xf>
    <xf numFmtId="193" fontId="1" fillId="0" borderId="13" xfId="0" applyNumberFormat="1" applyFont="1" applyFill="1" applyBorder="1" applyAlignment="1">
      <alignment horizontal="center" vertical="top"/>
    </xf>
    <xf numFmtId="193" fontId="1" fillId="0" borderId="10" xfId="0" applyNumberFormat="1" applyFont="1" applyFill="1" applyBorder="1" applyAlignment="1">
      <alignment horizontal="center" vertical="top"/>
    </xf>
    <xf numFmtId="193" fontId="1" fillId="0" borderId="17" xfId="0" applyNumberFormat="1" applyFont="1" applyFill="1" applyBorder="1" applyAlignment="1">
      <alignment horizontal="center" vertical="top"/>
    </xf>
    <xf numFmtId="193" fontId="1" fillId="0" borderId="13" xfId="0" applyNumberFormat="1" applyFont="1" applyFill="1" applyBorder="1" applyAlignment="1">
      <alignment horizontal="center"/>
    </xf>
    <xf numFmtId="193" fontId="1" fillId="0" borderId="20" xfId="0" applyNumberFormat="1" applyFont="1" applyFill="1" applyBorder="1" applyAlignment="1">
      <alignment horizontal="center"/>
    </xf>
    <xf numFmtId="193" fontId="1" fillId="0" borderId="22" xfId="0" applyNumberFormat="1" applyFont="1" applyFill="1" applyBorder="1" applyAlignment="1">
      <alignment horizontal="center"/>
    </xf>
    <xf numFmtId="193" fontId="1" fillId="0" borderId="2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4" fillId="0" borderId="15" xfId="0" applyNumberFormat="1" applyFont="1" applyBorder="1" applyAlignment="1">
      <alignment horizontal="center" vertical="justify" wrapText="1"/>
    </xf>
    <xf numFmtId="196" fontId="1" fillId="0" borderId="13" xfId="0" applyNumberFormat="1" applyFont="1" applyFill="1" applyBorder="1" applyAlignment="1">
      <alignment horizontal="center" vertical="justify"/>
    </xf>
    <xf numFmtId="196" fontId="1" fillId="33" borderId="13" xfId="0" applyNumberFormat="1" applyFont="1" applyFill="1" applyBorder="1" applyAlignment="1">
      <alignment horizontal="center" vertical="justify"/>
    </xf>
    <xf numFmtId="196" fontId="1" fillId="33" borderId="10" xfId="0" applyNumberFormat="1" applyFont="1" applyFill="1" applyBorder="1" applyAlignment="1">
      <alignment horizontal="center" vertical="justify"/>
    </xf>
    <xf numFmtId="196" fontId="1" fillId="0" borderId="17" xfId="0" applyNumberFormat="1" applyFont="1" applyFill="1" applyBorder="1" applyAlignment="1">
      <alignment horizontal="center" vertical="justify"/>
    </xf>
    <xf numFmtId="196" fontId="4" fillId="0" borderId="15" xfId="0" applyNumberFormat="1" applyFont="1" applyFill="1" applyBorder="1" applyAlignment="1">
      <alignment horizontal="center" vertical="justify"/>
    </xf>
    <xf numFmtId="196" fontId="3" fillId="0" borderId="13" xfId="0" applyNumberFormat="1" applyFont="1" applyFill="1" applyBorder="1" applyAlignment="1">
      <alignment horizontal="center" vertical="justify"/>
    </xf>
    <xf numFmtId="196" fontId="1" fillId="33" borderId="17" xfId="0" applyNumberFormat="1" applyFont="1" applyFill="1" applyBorder="1" applyAlignment="1">
      <alignment horizontal="center" vertical="justify"/>
    </xf>
    <xf numFmtId="188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193" fontId="1" fillId="0" borderId="26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193" fontId="4" fillId="0" borderId="27" xfId="0" applyNumberFormat="1" applyFont="1" applyFill="1" applyBorder="1" applyAlignment="1">
      <alignment horizontal="center"/>
    </xf>
    <xf numFmtId="193" fontId="1" fillId="0" borderId="28" xfId="0" applyNumberFormat="1" applyFont="1" applyFill="1" applyBorder="1" applyAlignment="1">
      <alignment horizontal="center"/>
    </xf>
    <xf numFmtId="193" fontId="1" fillId="0" borderId="29" xfId="0" applyNumberFormat="1" applyFont="1" applyFill="1" applyBorder="1" applyAlignment="1">
      <alignment horizontal="center"/>
    </xf>
    <xf numFmtId="193" fontId="1" fillId="0" borderId="30" xfId="0" applyNumberFormat="1" applyFont="1" applyFill="1" applyBorder="1" applyAlignment="1">
      <alignment horizontal="center"/>
    </xf>
    <xf numFmtId="193" fontId="4" fillId="0" borderId="27" xfId="0" applyNumberFormat="1" applyFont="1" applyFill="1" applyBorder="1" applyAlignment="1">
      <alignment horizontal="center" vertical="top"/>
    </xf>
    <xf numFmtId="193" fontId="1" fillId="0" borderId="28" xfId="0" applyNumberFormat="1" applyFont="1" applyFill="1" applyBorder="1" applyAlignment="1">
      <alignment horizontal="center" vertical="top"/>
    </xf>
    <xf numFmtId="193" fontId="1" fillId="0" borderId="29" xfId="0" applyNumberFormat="1" applyFont="1" applyFill="1" applyBorder="1" applyAlignment="1">
      <alignment horizontal="center" vertical="top"/>
    </xf>
    <xf numFmtId="193" fontId="1" fillId="0" borderId="30" xfId="0" applyNumberFormat="1" applyFont="1" applyFill="1" applyBorder="1" applyAlignment="1">
      <alignment horizontal="center" vertical="top"/>
    </xf>
    <xf numFmtId="193" fontId="1" fillId="0" borderId="31" xfId="0" applyNumberFormat="1" applyFont="1" applyFill="1" applyBorder="1" applyAlignment="1">
      <alignment horizontal="center"/>
    </xf>
    <xf numFmtId="193" fontId="1" fillId="0" borderId="32" xfId="0" applyNumberFormat="1" applyFont="1" applyFill="1" applyBorder="1" applyAlignment="1">
      <alignment horizontal="center"/>
    </xf>
    <xf numFmtId="193" fontId="1" fillId="0" borderId="33" xfId="0" applyNumberFormat="1" applyFont="1" applyFill="1" applyBorder="1" applyAlignment="1">
      <alignment horizontal="center"/>
    </xf>
    <xf numFmtId="193" fontId="1" fillId="0" borderId="34" xfId="0" applyNumberFormat="1" applyFont="1" applyFill="1" applyBorder="1" applyAlignment="1">
      <alignment horizontal="center"/>
    </xf>
    <xf numFmtId="193" fontId="4" fillId="0" borderId="27" xfId="0" applyNumberFormat="1" applyFont="1" applyBorder="1" applyAlignment="1">
      <alignment horizontal="center" vertical="justify" wrapText="1"/>
    </xf>
    <xf numFmtId="193" fontId="4" fillId="0" borderId="27" xfId="0" applyNumberFormat="1" applyFont="1" applyBorder="1" applyAlignment="1">
      <alignment horizontal="center" wrapText="1"/>
    </xf>
    <xf numFmtId="193" fontId="1" fillId="0" borderId="28" xfId="0" applyNumberFormat="1" applyFont="1" applyBorder="1" applyAlignment="1">
      <alignment horizontal="center" vertical="justify" wrapText="1"/>
    </xf>
    <xf numFmtId="193" fontId="1" fillId="0" borderId="29" xfId="0" applyNumberFormat="1" applyFont="1" applyBorder="1" applyAlignment="1">
      <alignment horizontal="center" vertical="justify" wrapText="1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1" fillId="0" borderId="30" xfId="0" applyNumberFormat="1" applyFont="1" applyBorder="1" applyAlignment="1">
      <alignment horizontal="center" vertical="justify" wrapText="1"/>
    </xf>
    <xf numFmtId="0" fontId="1" fillId="0" borderId="35" xfId="0" applyFont="1" applyFill="1" applyBorder="1" applyAlignment="1">
      <alignment horizontal="center" vertical="top"/>
    </xf>
    <xf numFmtId="196" fontId="1" fillId="33" borderId="36" xfId="0" applyNumberFormat="1" applyFont="1" applyFill="1" applyBorder="1" applyAlignment="1">
      <alignment horizontal="center" vertical="justify"/>
    </xf>
    <xf numFmtId="0" fontId="1" fillId="0" borderId="37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wrapText="1"/>
    </xf>
    <xf numFmtId="0" fontId="1" fillId="0" borderId="0" xfId="0" applyFont="1" applyFill="1" applyAlignment="1">
      <alignment/>
    </xf>
    <xf numFmtId="193" fontId="45" fillId="0" borderId="10" xfId="0" applyNumberFormat="1" applyFont="1" applyFill="1" applyBorder="1" applyAlignment="1">
      <alignment horizontal="center"/>
    </xf>
    <xf numFmtId="193" fontId="1" fillId="0" borderId="37" xfId="0" applyNumberFormat="1" applyFont="1" applyFill="1" applyBorder="1" applyAlignment="1">
      <alignment horizontal="center"/>
    </xf>
    <xf numFmtId="19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23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196" fontId="4" fillId="0" borderId="15" xfId="0" applyNumberFormat="1" applyFont="1" applyFill="1" applyBorder="1" applyAlignment="1">
      <alignment horizontal="center"/>
    </xf>
    <xf numFmtId="196" fontId="4" fillId="0" borderId="41" xfId="0" applyNumberFormat="1" applyFont="1" applyFill="1" applyBorder="1" applyAlignment="1">
      <alignment horizontal="center"/>
    </xf>
    <xf numFmtId="196" fontId="4" fillId="0" borderId="27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90" zoomScaleSheetLayoutView="90" zoomScalePageLayoutView="0" workbookViewId="0" topLeftCell="A28">
      <selection activeCell="F9" sqref="F9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34"/>
      <c r="C2" s="134"/>
      <c r="D2" s="134"/>
      <c r="E2" s="134"/>
    </row>
    <row r="3" spans="1:5" ht="15">
      <c r="A3" s="140" t="s">
        <v>80</v>
      </c>
      <c r="B3" s="140"/>
      <c r="C3" s="140"/>
      <c r="D3" s="140"/>
      <c r="E3" s="140"/>
    </row>
    <row r="4" spans="1:5" ht="15">
      <c r="A4" s="140" t="s">
        <v>122</v>
      </c>
      <c r="B4" s="140"/>
      <c r="C4" s="140"/>
      <c r="D4" s="140"/>
      <c r="E4" s="140"/>
    </row>
    <row r="5" spans="1:5" ht="15.75" thickBot="1">
      <c r="A5" s="1"/>
      <c r="B5" s="1"/>
      <c r="C5" s="1"/>
      <c r="D5" s="124" t="s">
        <v>0</v>
      </c>
      <c r="E5" s="124"/>
    </row>
    <row r="6" spans="1:5" ht="12.75">
      <c r="A6" s="125" t="s">
        <v>1</v>
      </c>
      <c r="B6" s="128" t="s">
        <v>2</v>
      </c>
      <c r="C6" s="131" t="s">
        <v>69</v>
      </c>
      <c r="D6" s="131" t="s">
        <v>3</v>
      </c>
      <c r="E6" s="135" t="s">
        <v>70</v>
      </c>
    </row>
    <row r="7" spans="1:5" ht="12.75">
      <c r="A7" s="126"/>
      <c r="B7" s="129"/>
      <c r="C7" s="132"/>
      <c r="D7" s="132"/>
      <c r="E7" s="136"/>
    </row>
    <row r="8" spans="1:5" ht="20.25" customHeight="1" thickBot="1">
      <c r="A8" s="127"/>
      <c r="B8" s="130"/>
      <c r="C8" s="133"/>
      <c r="D8" s="133"/>
      <c r="E8" s="137"/>
    </row>
    <row r="9" spans="1:5" ht="15" thickBot="1">
      <c r="A9" s="15" t="s">
        <v>4</v>
      </c>
      <c r="B9" s="16" t="s">
        <v>5</v>
      </c>
      <c r="C9" s="82">
        <f>C10+C11+C12+C13+C14+C15+C16+C17+C18+C19+C20+C21+C22+C23+C24+C25</f>
        <v>414189.3</v>
      </c>
      <c r="D9" s="82">
        <f>D10+D11+D12+D13+D14+D15+D16+D17+D18+D19+D20+D21+D22+D23+D24+D25</f>
        <v>270973.4</v>
      </c>
      <c r="E9" s="106">
        <f>D9/C9*100</f>
        <v>65.42259783147465</v>
      </c>
    </row>
    <row r="10" spans="1:5" ht="15">
      <c r="A10" s="13" t="s">
        <v>6</v>
      </c>
      <c r="B10" s="14" t="s">
        <v>7</v>
      </c>
      <c r="C10" s="83">
        <v>253470</v>
      </c>
      <c r="D10" s="84">
        <v>171119.6</v>
      </c>
      <c r="E10" s="108">
        <f aca="true" t="shared" si="0" ref="E10:E36">D10/C10*100</f>
        <v>67.51079023158559</v>
      </c>
    </row>
    <row r="11" spans="1:5" ht="30">
      <c r="A11" s="9" t="s">
        <v>85</v>
      </c>
      <c r="B11" s="5" t="s">
        <v>92</v>
      </c>
      <c r="C11" s="65">
        <v>23606</v>
      </c>
      <c r="D11" s="85">
        <v>16238.7</v>
      </c>
      <c r="E11" s="109">
        <f t="shared" si="0"/>
        <v>68.7905617215962</v>
      </c>
    </row>
    <row r="12" spans="1:5" ht="30">
      <c r="A12" s="10" t="s">
        <v>97</v>
      </c>
      <c r="B12" s="4" t="s">
        <v>93</v>
      </c>
      <c r="C12" s="65">
        <v>12170</v>
      </c>
      <c r="D12" s="110">
        <v>9458.5</v>
      </c>
      <c r="E12" s="109">
        <f t="shared" si="0"/>
        <v>77.71980279375514</v>
      </c>
    </row>
    <row r="13" spans="1:5" ht="28.5" customHeight="1">
      <c r="A13" s="10" t="s">
        <v>8</v>
      </c>
      <c r="B13" s="111" t="s">
        <v>9</v>
      </c>
      <c r="C13" s="65">
        <v>10841</v>
      </c>
      <c r="D13" s="65">
        <v>9883</v>
      </c>
      <c r="E13" s="109">
        <f t="shared" si="0"/>
        <v>91.16317682870584</v>
      </c>
    </row>
    <row r="14" spans="1:5" ht="12" customHeight="1">
      <c r="A14" s="10" t="s">
        <v>107</v>
      </c>
      <c r="B14" s="79" t="s">
        <v>108</v>
      </c>
      <c r="C14" s="65">
        <v>36.2</v>
      </c>
      <c r="D14" s="65">
        <v>124.3</v>
      </c>
      <c r="E14" s="109">
        <f t="shared" si="0"/>
        <v>343.3701657458563</v>
      </c>
    </row>
    <row r="15" spans="1:5" ht="28.5" customHeight="1">
      <c r="A15" s="11" t="s">
        <v>86</v>
      </c>
      <c r="B15" s="4" t="s">
        <v>87</v>
      </c>
      <c r="C15" s="65">
        <v>2070</v>
      </c>
      <c r="D15" s="65">
        <v>1005.4</v>
      </c>
      <c r="E15" s="109">
        <f t="shared" si="0"/>
        <v>48.570048309178745</v>
      </c>
    </row>
    <row r="16" spans="1:5" ht="15">
      <c r="A16" s="11" t="s">
        <v>10</v>
      </c>
      <c r="B16" s="4" t="s">
        <v>11</v>
      </c>
      <c r="C16" s="65">
        <v>25848</v>
      </c>
      <c r="D16" s="65">
        <v>4453.8</v>
      </c>
      <c r="E16" s="109">
        <f t="shared" si="0"/>
        <v>17.230733519034356</v>
      </c>
    </row>
    <row r="17" spans="1:5" ht="12" customHeight="1">
      <c r="A17" s="10" t="s">
        <v>12</v>
      </c>
      <c r="B17" s="5" t="s">
        <v>13</v>
      </c>
      <c r="C17" s="65">
        <v>33654</v>
      </c>
      <c r="D17" s="65">
        <v>20606.4</v>
      </c>
      <c r="E17" s="109">
        <f t="shared" si="0"/>
        <v>61.23016580495633</v>
      </c>
    </row>
    <row r="18" spans="1:5" ht="15">
      <c r="A18" s="10" t="s">
        <v>14</v>
      </c>
      <c r="B18" s="5" t="s">
        <v>15</v>
      </c>
      <c r="C18" s="65">
        <v>6593.5</v>
      </c>
      <c r="D18" s="65">
        <v>5969.8</v>
      </c>
      <c r="E18" s="109">
        <f t="shared" si="0"/>
        <v>90.54068400697656</v>
      </c>
    </row>
    <row r="19" spans="1:5" ht="12.75" customHeight="1">
      <c r="A19" s="10" t="s">
        <v>113</v>
      </c>
      <c r="B19" s="5" t="s">
        <v>114</v>
      </c>
      <c r="C19" s="65">
        <v>22.6</v>
      </c>
      <c r="D19" s="65">
        <v>22.6</v>
      </c>
      <c r="E19" s="109"/>
    </row>
    <row r="20" spans="1:5" ht="42.75" customHeight="1">
      <c r="A20" s="10" t="s">
        <v>16</v>
      </c>
      <c r="B20" s="4" t="s">
        <v>71</v>
      </c>
      <c r="C20" s="65">
        <v>29442.4</v>
      </c>
      <c r="D20" s="65">
        <v>19522.9</v>
      </c>
      <c r="E20" s="109">
        <f t="shared" si="0"/>
        <v>66.30879276145967</v>
      </c>
    </row>
    <row r="21" spans="1:5" ht="16.5" customHeight="1">
      <c r="A21" s="10" t="s">
        <v>17</v>
      </c>
      <c r="B21" s="4" t="s">
        <v>18</v>
      </c>
      <c r="C21" s="65">
        <v>9653</v>
      </c>
      <c r="D21" s="65">
        <v>2894.6</v>
      </c>
      <c r="E21" s="109">
        <f t="shared" si="0"/>
        <v>29.986532684139643</v>
      </c>
    </row>
    <row r="22" spans="1:5" ht="25.5" customHeight="1">
      <c r="A22" s="12" t="s">
        <v>19</v>
      </c>
      <c r="B22" s="6" t="s">
        <v>20</v>
      </c>
      <c r="C22" s="65">
        <v>1752.6</v>
      </c>
      <c r="D22" s="65">
        <v>3359.5</v>
      </c>
      <c r="E22" s="109">
        <f t="shared" si="0"/>
        <v>191.6866369964624</v>
      </c>
    </row>
    <row r="23" spans="1:5" ht="27" customHeight="1">
      <c r="A23" s="12" t="s">
        <v>21</v>
      </c>
      <c r="B23" s="4" t="s">
        <v>22</v>
      </c>
      <c r="C23" s="65">
        <v>3772.3</v>
      </c>
      <c r="D23" s="65">
        <v>5410.7</v>
      </c>
      <c r="E23" s="109">
        <f t="shared" si="0"/>
        <v>143.43238872836199</v>
      </c>
    </row>
    <row r="24" spans="1:5" ht="15">
      <c r="A24" s="12" t="s">
        <v>23</v>
      </c>
      <c r="B24" s="4" t="s">
        <v>24</v>
      </c>
      <c r="C24" s="65">
        <v>1257.7</v>
      </c>
      <c r="D24" s="65">
        <v>902.4</v>
      </c>
      <c r="E24" s="109">
        <f t="shared" si="0"/>
        <v>71.75001987755427</v>
      </c>
    </row>
    <row r="25" spans="1:5" ht="15.75" thickBot="1">
      <c r="A25" s="17" t="s">
        <v>25</v>
      </c>
      <c r="B25" s="18" t="s">
        <v>26</v>
      </c>
      <c r="C25" s="86">
        <v>0</v>
      </c>
      <c r="D25" s="86">
        <v>1.2</v>
      </c>
      <c r="E25" s="112"/>
    </row>
    <row r="26" spans="1:5" ht="15" thickBot="1">
      <c r="A26" s="19" t="s">
        <v>27</v>
      </c>
      <c r="B26" s="20" t="s">
        <v>28</v>
      </c>
      <c r="C26" s="87">
        <f>C27+C33+C34+C32</f>
        <v>1100825.9</v>
      </c>
      <c r="D26" s="87">
        <f>D27+D33+D34+D32</f>
        <v>822231.7999999999</v>
      </c>
      <c r="E26" s="106">
        <f t="shared" si="0"/>
        <v>74.69226514383428</v>
      </c>
    </row>
    <row r="27" spans="1:5" ht="30">
      <c r="A27" s="63" t="s">
        <v>29</v>
      </c>
      <c r="B27" s="64" t="s">
        <v>30</v>
      </c>
      <c r="C27" s="88">
        <f>C28+C29+C30+C31</f>
        <v>1096437.2</v>
      </c>
      <c r="D27" s="88">
        <f>D28+D29+D30+D31</f>
        <v>823205.2999999999</v>
      </c>
      <c r="E27" s="108">
        <f t="shared" si="0"/>
        <v>75.08002282301257</v>
      </c>
    </row>
    <row r="28" spans="1:5" ht="30">
      <c r="A28" s="80" t="s">
        <v>109</v>
      </c>
      <c r="B28" s="81" t="s">
        <v>110</v>
      </c>
      <c r="C28" s="83">
        <v>424426</v>
      </c>
      <c r="D28" s="83">
        <v>318321</v>
      </c>
      <c r="E28" s="109">
        <f t="shared" si="0"/>
        <v>75.00035341849933</v>
      </c>
    </row>
    <row r="29" spans="1:5" ht="27.75" customHeight="1">
      <c r="A29" s="12" t="s">
        <v>102</v>
      </c>
      <c r="B29" s="4" t="s">
        <v>94</v>
      </c>
      <c r="C29" s="85">
        <v>71628</v>
      </c>
      <c r="D29" s="85">
        <v>48308.2</v>
      </c>
      <c r="E29" s="109">
        <f t="shared" si="0"/>
        <v>67.44317864522253</v>
      </c>
    </row>
    <row r="30" spans="1:5" ht="28.5" customHeight="1">
      <c r="A30" s="12" t="s">
        <v>101</v>
      </c>
      <c r="B30" s="18" t="s">
        <v>95</v>
      </c>
      <c r="C30" s="85">
        <v>594943.9</v>
      </c>
      <c r="D30" s="85">
        <v>440773.5</v>
      </c>
      <c r="E30" s="109">
        <f t="shared" si="0"/>
        <v>74.08656513664566</v>
      </c>
    </row>
    <row r="31" spans="1:5" ht="15">
      <c r="A31" s="12" t="s">
        <v>116</v>
      </c>
      <c r="B31" s="18" t="s">
        <v>117</v>
      </c>
      <c r="C31" s="114">
        <v>5439.3</v>
      </c>
      <c r="D31" s="89">
        <v>15802.6</v>
      </c>
      <c r="E31" s="109">
        <f t="shared" si="0"/>
        <v>290.52635449414447</v>
      </c>
    </row>
    <row r="32" spans="1:5" ht="15">
      <c r="A32" s="12" t="s">
        <v>119</v>
      </c>
      <c r="B32" s="18" t="s">
        <v>120</v>
      </c>
      <c r="C32" s="114">
        <v>0</v>
      </c>
      <c r="D32" s="89">
        <v>74.1</v>
      </c>
      <c r="E32" s="109"/>
    </row>
    <row r="33" spans="1:5" ht="73.5" customHeight="1">
      <c r="A33" s="113" t="s">
        <v>111</v>
      </c>
      <c r="B33" s="116" t="s">
        <v>112</v>
      </c>
      <c r="C33" s="114">
        <v>5644.3</v>
      </c>
      <c r="D33" s="89">
        <v>6579.8</v>
      </c>
      <c r="E33" s="109">
        <f t="shared" si="0"/>
        <v>116.57424304165265</v>
      </c>
    </row>
    <row r="34" spans="1:5" ht="57.75" customHeight="1" thickBot="1">
      <c r="A34" s="21" t="s">
        <v>103</v>
      </c>
      <c r="B34" s="115" t="s">
        <v>72</v>
      </c>
      <c r="C34" s="89">
        <v>-1255.6</v>
      </c>
      <c r="D34" s="89">
        <v>-7627.4</v>
      </c>
      <c r="E34" s="109">
        <f t="shared" si="0"/>
        <v>607.4705320165658</v>
      </c>
    </row>
    <row r="35" spans="1:5" ht="29.25" thickBot="1">
      <c r="A35" s="22" t="s">
        <v>31</v>
      </c>
      <c r="B35" s="23" t="s">
        <v>32</v>
      </c>
      <c r="C35" s="62"/>
      <c r="D35" s="62"/>
      <c r="E35" s="107"/>
    </row>
    <row r="36" spans="1:5" ht="15.75" customHeight="1" thickBot="1">
      <c r="A36" s="138" t="s">
        <v>33</v>
      </c>
      <c r="B36" s="139"/>
      <c r="C36" s="62">
        <f>C9+C26</f>
        <v>1515015.2</v>
      </c>
      <c r="D36" s="62">
        <f>D9+D26</f>
        <v>1093205.2</v>
      </c>
      <c r="E36" s="107">
        <f t="shared" si="0"/>
        <v>72.15803511410314</v>
      </c>
    </row>
    <row r="37" spans="1:5" ht="15">
      <c r="A37" s="1"/>
      <c r="B37" s="1"/>
      <c r="C37" s="1"/>
      <c r="D37" s="1"/>
      <c r="E37" s="1"/>
    </row>
    <row r="38" spans="1:5" ht="15">
      <c r="A38" s="1" t="s">
        <v>104</v>
      </c>
      <c r="B38" s="1"/>
      <c r="C38" s="1"/>
      <c r="D38" s="1"/>
      <c r="E38" s="1"/>
    </row>
    <row r="39" spans="1:7" ht="15">
      <c r="A39" s="123" t="s">
        <v>106</v>
      </c>
      <c r="B39" s="123"/>
      <c r="C39" s="1"/>
      <c r="D39" s="61" t="s">
        <v>105</v>
      </c>
      <c r="E39" s="1"/>
      <c r="G39" s="1"/>
    </row>
    <row r="40" spans="1:5" ht="15">
      <c r="A40" s="1"/>
      <c r="B40" s="1"/>
      <c r="C40" s="1"/>
      <c r="D40" s="1"/>
      <c r="E40" s="1"/>
    </row>
    <row r="41" spans="1:5" ht="15">
      <c r="A41" s="1" t="s">
        <v>89</v>
      </c>
      <c r="B41" s="1" t="s">
        <v>118</v>
      </c>
      <c r="C41" s="1"/>
      <c r="D41" s="1"/>
      <c r="E41" s="1"/>
    </row>
  </sheetData>
  <sheetProtection/>
  <mergeCells count="11">
    <mergeCell ref="A4:E4"/>
    <mergeCell ref="A39:B39"/>
    <mergeCell ref="D5:E5"/>
    <mergeCell ref="A6:A8"/>
    <mergeCell ref="B6:B8"/>
    <mergeCell ref="C6:C8"/>
    <mergeCell ref="B2:E2"/>
    <mergeCell ref="D6:D8"/>
    <mergeCell ref="E6:E8"/>
    <mergeCell ref="A36:B36"/>
    <mergeCell ref="A3:E3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="60" zoomScaleNormal="90" zoomScalePageLayoutView="0" workbookViewId="0" topLeftCell="A22">
      <selection activeCell="H36" sqref="H36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3.7109375" style="122" customWidth="1"/>
    <col min="4" max="4" width="16.140625" style="122" customWidth="1"/>
    <col min="5" max="5" width="10.00390625" style="0" customWidth="1"/>
  </cols>
  <sheetData>
    <row r="1" spans="1:5" ht="15">
      <c r="A1" s="1"/>
      <c r="B1" s="1"/>
      <c r="C1" s="118"/>
      <c r="D1" s="118"/>
      <c r="E1" s="1"/>
    </row>
    <row r="2" spans="1:5" ht="18" customHeight="1">
      <c r="A2" s="1"/>
      <c r="B2" s="141"/>
      <c r="C2" s="141"/>
      <c r="D2" s="141"/>
      <c r="E2" s="141"/>
    </row>
    <row r="3" spans="1:5" ht="15">
      <c r="A3" s="140" t="s">
        <v>80</v>
      </c>
      <c r="B3" s="140"/>
      <c r="C3" s="140"/>
      <c r="D3" s="140"/>
      <c r="E3" s="140"/>
    </row>
    <row r="4" spans="1:5" ht="15">
      <c r="A4" s="140" t="s">
        <v>121</v>
      </c>
      <c r="B4" s="140"/>
      <c r="C4" s="140"/>
      <c r="D4" s="140"/>
      <c r="E4" s="140"/>
    </row>
    <row r="5" spans="1:5" ht="15.75" thickBot="1">
      <c r="A5" s="1"/>
      <c r="B5" s="1"/>
      <c r="C5" s="118"/>
      <c r="D5" s="142" t="s">
        <v>34</v>
      </c>
      <c r="E5" s="142"/>
    </row>
    <row r="6" spans="1:5" ht="91.5" customHeight="1" thickBot="1">
      <c r="A6" s="31" t="s">
        <v>35</v>
      </c>
      <c r="B6" s="32" t="s">
        <v>36</v>
      </c>
      <c r="C6" s="32" t="s">
        <v>96</v>
      </c>
      <c r="D6" s="32" t="s">
        <v>37</v>
      </c>
      <c r="E6" s="93" t="s">
        <v>124</v>
      </c>
    </row>
    <row r="7" spans="1:5" ht="15" thickBot="1">
      <c r="A7" s="33">
        <v>100</v>
      </c>
      <c r="B7" s="34" t="s">
        <v>38</v>
      </c>
      <c r="C7" s="66">
        <f>C8+C9+C10+C12+C13+C14+C15+C11</f>
        <v>140193.59999999998</v>
      </c>
      <c r="D7" s="66">
        <f>D8+D9+D10+D12+D13+D14+D15+D11</f>
        <v>96291.4</v>
      </c>
      <c r="E7" s="94">
        <f>D7/C7%</f>
        <v>68.68459045206059</v>
      </c>
    </row>
    <row r="8" spans="1:5" ht="15">
      <c r="A8" s="35">
        <v>102</v>
      </c>
      <c r="B8" s="36" t="s">
        <v>67</v>
      </c>
      <c r="C8" s="67">
        <v>3105</v>
      </c>
      <c r="D8" s="67">
        <v>2510.7</v>
      </c>
      <c r="E8" s="95">
        <f>D8/C8%</f>
        <v>80.85990338164251</v>
      </c>
    </row>
    <row r="9" spans="1:5" ht="30">
      <c r="A9" s="25">
        <v>103</v>
      </c>
      <c r="B9" s="8" t="s">
        <v>39</v>
      </c>
      <c r="C9" s="68">
        <v>6285.7</v>
      </c>
      <c r="D9" s="68">
        <v>4457.6</v>
      </c>
      <c r="E9" s="95">
        <f>D9/C9%</f>
        <v>70.91652481028366</v>
      </c>
    </row>
    <row r="10" spans="1:5" ht="30">
      <c r="A10" s="25">
        <v>104</v>
      </c>
      <c r="B10" s="8" t="s">
        <v>68</v>
      </c>
      <c r="C10" s="68">
        <v>54820.8</v>
      </c>
      <c r="D10" s="68">
        <v>40603</v>
      </c>
      <c r="E10" s="96">
        <f>D10/C10%</f>
        <v>74.06495344832616</v>
      </c>
    </row>
    <row r="11" spans="1:5" ht="15">
      <c r="A11" s="25">
        <v>105</v>
      </c>
      <c r="B11" s="8" t="s">
        <v>90</v>
      </c>
      <c r="C11" s="68">
        <v>22.3</v>
      </c>
      <c r="D11" s="68">
        <v>0</v>
      </c>
      <c r="E11" s="96">
        <f>D11/C11%</f>
        <v>0</v>
      </c>
    </row>
    <row r="12" spans="1:5" ht="45" customHeight="1">
      <c r="A12" s="25">
        <v>106</v>
      </c>
      <c r="B12" s="37" t="s">
        <v>83</v>
      </c>
      <c r="C12" s="68">
        <v>22368.4</v>
      </c>
      <c r="D12" s="68">
        <v>16712.1</v>
      </c>
      <c r="E12" s="96">
        <f>D12/C12%</f>
        <v>74.71298796516513</v>
      </c>
    </row>
    <row r="13" spans="1:5" ht="21" customHeight="1">
      <c r="A13" s="38">
        <v>107</v>
      </c>
      <c r="B13" s="7" t="s">
        <v>88</v>
      </c>
      <c r="C13" s="69">
        <v>639</v>
      </c>
      <c r="D13" s="69">
        <v>647</v>
      </c>
      <c r="E13" s="96">
        <f>D13/C13%</f>
        <v>101.25195618153366</v>
      </c>
    </row>
    <row r="14" spans="1:5" ht="15">
      <c r="A14" s="25">
        <v>111</v>
      </c>
      <c r="B14" s="7" t="s">
        <v>84</v>
      </c>
      <c r="C14" s="68">
        <v>320</v>
      </c>
      <c r="D14" s="68">
        <v>0</v>
      </c>
      <c r="E14" s="96">
        <f>D14/C14%</f>
        <v>0</v>
      </c>
    </row>
    <row r="15" spans="1:5" ht="15.75" thickBot="1">
      <c r="A15" s="26">
        <v>113</v>
      </c>
      <c r="B15" s="39" t="s">
        <v>41</v>
      </c>
      <c r="C15" s="70">
        <v>52632.4</v>
      </c>
      <c r="D15" s="70">
        <v>31361</v>
      </c>
      <c r="E15" s="97">
        <f>D15/C15%</f>
        <v>59.58497047446059</v>
      </c>
    </row>
    <row r="16" spans="1:5" ht="29.25" thickBot="1">
      <c r="A16" s="33">
        <v>300</v>
      </c>
      <c r="B16" s="41" t="s">
        <v>91</v>
      </c>
      <c r="C16" s="71">
        <f>C17+C18+C19</f>
        <v>18161.399999999998</v>
      </c>
      <c r="D16" s="71">
        <f>D17+D18+D19</f>
        <v>10964.500000000002</v>
      </c>
      <c r="E16" s="98">
        <f>D16/C16%</f>
        <v>60.37254837182157</v>
      </c>
    </row>
    <row r="17" spans="1:5" ht="30" customHeight="1">
      <c r="A17" s="42">
        <v>309</v>
      </c>
      <c r="B17" s="43" t="s">
        <v>73</v>
      </c>
      <c r="C17" s="72">
        <v>13005.3</v>
      </c>
      <c r="D17" s="72">
        <v>8500.7</v>
      </c>
      <c r="E17" s="99">
        <f>D17/C17%</f>
        <v>65.36335186423997</v>
      </c>
    </row>
    <row r="18" spans="1:5" ht="15">
      <c r="A18" s="44">
        <v>310</v>
      </c>
      <c r="B18" s="37" t="s">
        <v>42</v>
      </c>
      <c r="C18" s="73">
        <v>1182</v>
      </c>
      <c r="D18" s="73">
        <v>504.7</v>
      </c>
      <c r="E18" s="100">
        <f>D18/C18%</f>
        <v>42.69881556683587</v>
      </c>
    </row>
    <row r="19" spans="1:5" ht="30.75" thickBot="1">
      <c r="A19" s="45">
        <v>314</v>
      </c>
      <c r="B19" s="46" t="s">
        <v>74</v>
      </c>
      <c r="C19" s="74">
        <v>3974.1</v>
      </c>
      <c r="D19" s="74">
        <v>1959.1</v>
      </c>
      <c r="E19" s="101">
        <f>D19/C19%</f>
        <v>49.29669610729473</v>
      </c>
    </row>
    <row r="20" spans="1:5" ht="15" thickBot="1">
      <c r="A20" s="40">
        <v>400</v>
      </c>
      <c r="B20" s="47" t="s">
        <v>43</v>
      </c>
      <c r="C20" s="66">
        <f>C21+C22+C23+C24+C25+C26+C27</f>
        <v>113585.50000000001</v>
      </c>
      <c r="D20" s="66">
        <f>D21+D22+D23+D24+D25+D26+D27</f>
        <v>85408.3</v>
      </c>
      <c r="E20" s="94">
        <f>D20/C20%</f>
        <v>75.19296036906118</v>
      </c>
    </row>
    <row r="21" spans="1:5" ht="15">
      <c r="A21" s="24">
        <v>405</v>
      </c>
      <c r="B21" s="36" t="s">
        <v>44</v>
      </c>
      <c r="C21" s="68">
        <v>1180.4</v>
      </c>
      <c r="D21" s="75">
        <v>531.1</v>
      </c>
      <c r="E21" s="102">
        <f>D21/C21%</f>
        <v>44.99322263639444</v>
      </c>
    </row>
    <row r="22" spans="1:5" ht="15">
      <c r="A22" s="25">
        <v>406</v>
      </c>
      <c r="B22" s="8" t="s">
        <v>45</v>
      </c>
      <c r="C22" s="68">
        <v>1800</v>
      </c>
      <c r="D22" s="119">
        <v>1219.4</v>
      </c>
      <c r="E22" s="96">
        <f>D22/C22%</f>
        <v>67.74444444444445</v>
      </c>
    </row>
    <row r="23" spans="1:5" ht="15">
      <c r="A23" s="25">
        <v>407</v>
      </c>
      <c r="B23" s="8" t="s">
        <v>46</v>
      </c>
      <c r="C23" s="68">
        <v>642.2</v>
      </c>
      <c r="D23" s="68">
        <v>223.6</v>
      </c>
      <c r="E23" s="96">
        <f>D23/C23%</f>
        <v>34.81781376518218</v>
      </c>
    </row>
    <row r="24" spans="1:5" ht="15">
      <c r="A24" s="25">
        <v>408</v>
      </c>
      <c r="B24" s="48" t="s">
        <v>47</v>
      </c>
      <c r="C24" s="120">
        <v>14250</v>
      </c>
      <c r="D24" s="68">
        <v>14240</v>
      </c>
      <c r="E24" s="95">
        <v>0</v>
      </c>
    </row>
    <row r="25" spans="1:5" ht="15">
      <c r="A25" s="25">
        <v>409</v>
      </c>
      <c r="B25" s="8" t="s">
        <v>75</v>
      </c>
      <c r="C25" s="68">
        <v>85829.6</v>
      </c>
      <c r="D25" s="68">
        <v>64183.7</v>
      </c>
      <c r="E25" s="96">
        <f>D25/C25%</f>
        <v>74.78037879705835</v>
      </c>
    </row>
    <row r="26" spans="1:5" ht="15">
      <c r="A26" s="25">
        <v>410</v>
      </c>
      <c r="B26" s="8" t="s">
        <v>76</v>
      </c>
      <c r="C26" s="68">
        <v>957</v>
      </c>
      <c r="D26" s="68">
        <v>338.2</v>
      </c>
      <c r="E26" s="96">
        <f>D26/C26%</f>
        <v>35.33960292580982</v>
      </c>
    </row>
    <row r="27" spans="1:5" ht="15.75" thickBot="1">
      <c r="A27" s="26">
        <v>412</v>
      </c>
      <c r="B27" s="49" t="s">
        <v>48</v>
      </c>
      <c r="C27" s="70">
        <v>8926.3</v>
      </c>
      <c r="D27" s="70">
        <v>4672.3</v>
      </c>
      <c r="E27" s="103">
        <f>D27/C27%</f>
        <v>52.34307607855439</v>
      </c>
    </row>
    <row r="28" spans="1:5" ht="15" thickBot="1">
      <c r="A28" s="33">
        <v>500</v>
      </c>
      <c r="B28" s="34" t="s">
        <v>49</v>
      </c>
      <c r="C28" s="66">
        <f>C29+C30+C31+C32</f>
        <v>141598.6</v>
      </c>
      <c r="D28" s="66">
        <f>D29+D30+D31+D32</f>
        <v>37997.9</v>
      </c>
      <c r="E28" s="94">
        <f>D28/C28%</f>
        <v>26.83494045845086</v>
      </c>
    </row>
    <row r="29" spans="1:8" ht="15">
      <c r="A29" s="29">
        <v>501</v>
      </c>
      <c r="B29" s="51" t="s">
        <v>50</v>
      </c>
      <c r="C29" s="76">
        <v>83050.8</v>
      </c>
      <c r="D29" s="76">
        <v>3991.6</v>
      </c>
      <c r="E29" s="102">
        <f>D29/C29%</f>
        <v>4.8062149913065255</v>
      </c>
      <c r="H29" s="28"/>
    </row>
    <row r="30" spans="1:5" ht="15">
      <c r="A30" s="25">
        <v>502</v>
      </c>
      <c r="B30" s="48" t="s">
        <v>51</v>
      </c>
      <c r="C30" s="68">
        <v>6917.9</v>
      </c>
      <c r="D30" s="68">
        <v>1850.9</v>
      </c>
      <c r="E30" s="96">
        <f>D30/C30%</f>
        <v>26.755229188048396</v>
      </c>
    </row>
    <row r="31" spans="1:5" ht="15">
      <c r="A31" s="25">
        <v>503</v>
      </c>
      <c r="B31" s="48" t="s">
        <v>52</v>
      </c>
      <c r="C31" s="68">
        <v>51629.9</v>
      </c>
      <c r="D31" s="68">
        <v>32155.4</v>
      </c>
      <c r="E31" s="96">
        <f>D31/C31%</f>
        <v>62.2805777272472</v>
      </c>
    </row>
    <row r="32" spans="1:5" ht="15.75" thickBot="1">
      <c r="A32" s="26">
        <v>505</v>
      </c>
      <c r="B32" s="49" t="s">
        <v>53</v>
      </c>
      <c r="C32" s="70">
        <v>0</v>
      </c>
      <c r="D32" s="70">
        <v>0</v>
      </c>
      <c r="E32" s="97">
        <v>0</v>
      </c>
    </row>
    <row r="33" spans="1:8" ht="15" thickBot="1">
      <c r="A33" s="33">
        <v>600</v>
      </c>
      <c r="B33" s="34" t="s">
        <v>54</v>
      </c>
      <c r="C33" s="66">
        <v>4705</v>
      </c>
      <c r="D33" s="66">
        <v>2953</v>
      </c>
      <c r="E33" s="94">
        <f>D33/C33%</f>
        <v>62.76301806588736</v>
      </c>
      <c r="H33" s="3"/>
    </row>
    <row r="34" spans="1:5" ht="15" thickBot="1">
      <c r="A34" s="33">
        <v>700</v>
      </c>
      <c r="B34" s="34" t="s">
        <v>55</v>
      </c>
      <c r="C34" s="66">
        <f>C35+C36+C38+C39+C37</f>
        <v>939573.2000000001</v>
      </c>
      <c r="D34" s="66">
        <f>D35+D36+D38+D39+D37</f>
        <v>685093.2</v>
      </c>
      <c r="E34" s="94">
        <f>D34/C34%</f>
        <v>72.9153619962766</v>
      </c>
    </row>
    <row r="35" spans="1:5" ht="15">
      <c r="A35" s="24">
        <v>701</v>
      </c>
      <c r="B35" s="50" t="s">
        <v>56</v>
      </c>
      <c r="C35" s="75">
        <v>345185.8</v>
      </c>
      <c r="D35" s="75">
        <v>257514.7</v>
      </c>
      <c r="E35" s="95">
        <f>D35/C35%</f>
        <v>74.60176519428089</v>
      </c>
    </row>
    <row r="36" spans="1:5" ht="15">
      <c r="A36" s="25">
        <v>702</v>
      </c>
      <c r="B36" s="48" t="s">
        <v>57</v>
      </c>
      <c r="C36" s="68">
        <v>409229.7</v>
      </c>
      <c r="D36" s="68">
        <v>294194.7</v>
      </c>
      <c r="E36" s="96">
        <f>D36/C36%</f>
        <v>71.88987016338257</v>
      </c>
    </row>
    <row r="37" spans="1:5" ht="15">
      <c r="A37" s="25">
        <v>703</v>
      </c>
      <c r="B37" s="48" t="s">
        <v>98</v>
      </c>
      <c r="C37" s="68">
        <v>114477.6</v>
      </c>
      <c r="D37" s="68">
        <v>89688.7</v>
      </c>
      <c r="E37" s="96">
        <f>D37/C37%</f>
        <v>78.34606944939446</v>
      </c>
    </row>
    <row r="38" spans="1:5" ht="15">
      <c r="A38" s="25">
        <v>707</v>
      </c>
      <c r="B38" s="48" t="s">
        <v>58</v>
      </c>
      <c r="C38" s="68">
        <v>30220.8</v>
      </c>
      <c r="D38" s="68">
        <v>12974.2</v>
      </c>
      <c r="E38" s="96">
        <f>D38/C38%</f>
        <v>42.931358534519276</v>
      </c>
    </row>
    <row r="39" spans="1:5" ht="15.75" thickBot="1">
      <c r="A39" s="58">
        <v>709</v>
      </c>
      <c r="B39" s="59" t="s">
        <v>59</v>
      </c>
      <c r="C39" s="77">
        <v>40459.3</v>
      </c>
      <c r="D39" s="77">
        <v>30720.9</v>
      </c>
      <c r="E39" s="104">
        <f>D39/C39%</f>
        <v>75.93037941832904</v>
      </c>
    </row>
    <row r="40" spans="1:5" ht="15" thickBot="1">
      <c r="A40" s="40">
        <v>800</v>
      </c>
      <c r="B40" s="47" t="s">
        <v>60</v>
      </c>
      <c r="C40" s="66">
        <f>C41</f>
        <v>74508.4</v>
      </c>
      <c r="D40" s="66">
        <f>D41</f>
        <v>60388</v>
      </c>
      <c r="E40" s="94">
        <f>D40/C40%</f>
        <v>81.04857975745017</v>
      </c>
    </row>
    <row r="41" spans="1:5" ht="15.75" thickBot="1">
      <c r="A41" s="90">
        <v>801</v>
      </c>
      <c r="B41" s="91" t="s">
        <v>61</v>
      </c>
      <c r="C41" s="92">
        <v>74508.4</v>
      </c>
      <c r="D41" s="92">
        <v>60388</v>
      </c>
      <c r="E41" s="105">
        <f>D41/C41%</f>
        <v>81.04857975745017</v>
      </c>
    </row>
    <row r="42" spans="1:5" ht="16.5" thickBot="1">
      <c r="A42" s="40">
        <v>900</v>
      </c>
      <c r="B42" s="56" t="s">
        <v>99</v>
      </c>
      <c r="C42" s="66">
        <f>C43</f>
        <v>247</v>
      </c>
      <c r="D42" s="66">
        <v>173.8</v>
      </c>
      <c r="E42" s="94">
        <f>D42/C42%</f>
        <v>70.36437246963563</v>
      </c>
    </row>
    <row r="43" spans="1:5" ht="16.5" thickBot="1">
      <c r="A43" s="30">
        <v>909</v>
      </c>
      <c r="B43" s="57" t="s">
        <v>100</v>
      </c>
      <c r="C43" s="78">
        <v>247</v>
      </c>
      <c r="D43" s="78">
        <v>173.8</v>
      </c>
      <c r="E43" s="104">
        <f>D43/C43%</f>
        <v>70.36437246963563</v>
      </c>
    </row>
    <row r="44" spans="1:5" ht="15" thickBot="1">
      <c r="A44" s="52">
        <v>1000</v>
      </c>
      <c r="B44" s="47" t="s">
        <v>63</v>
      </c>
      <c r="C44" s="66">
        <f>C45+C46+C48+C47</f>
        <v>145947.80000000002</v>
      </c>
      <c r="D44" s="66">
        <f>D45+D46+D47+D48</f>
        <v>97986.40000000001</v>
      </c>
      <c r="E44" s="94">
        <f>D44/C44%</f>
        <v>67.137976728666</v>
      </c>
    </row>
    <row r="45" spans="1:5" ht="13.5" customHeight="1">
      <c r="A45" s="53">
        <v>1001</v>
      </c>
      <c r="B45" s="50" t="s">
        <v>81</v>
      </c>
      <c r="C45" s="75">
        <v>12277.9</v>
      </c>
      <c r="D45" s="75">
        <v>8654.5</v>
      </c>
      <c r="E45" s="95">
        <f>D45/C45%</f>
        <v>70.48843857662956</v>
      </c>
    </row>
    <row r="46" spans="1:5" ht="13.5" customHeight="1">
      <c r="A46" s="54">
        <v>1003</v>
      </c>
      <c r="B46" s="48" t="s">
        <v>64</v>
      </c>
      <c r="C46" s="68">
        <v>122537.2</v>
      </c>
      <c r="D46" s="68">
        <v>81372.2</v>
      </c>
      <c r="E46" s="96">
        <f>D46/C46%</f>
        <v>66.40611993745573</v>
      </c>
    </row>
    <row r="47" spans="1:5" ht="13.5" customHeight="1">
      <c r="A47" s="55">
        <v>1004</v>
      </c>
      <c r="B47" s="117" t="s">
        <v>115</v>
      </c>
      <c r="C47" s="70">
        <v>2939.5</v>
      </c>
      <c r="D47" s="70">
        <v>2366.6</v>
      </c>
      <c r="E47" s="97">
        <f>D47/C47%</f>
        <v>80.51029086579351</v>
      </c>
    </row>
    <row r="48" spans="1:5" ht="15.75" thickBot="1">
      <c r="A48" s="55">
        <v>1006</v>
      </c>
      <c r="B48" s="49" t="s">
        <v>65</v>
      </c>
      <c r="C48" s="70">
        <v>8193.2</v>
      </c>
      <c r="D48" s="70">
        <v>5593.1</v>
      </c>
      <c r="E48" s="97">
        <f>D48/C48%</f>
        <v>68.26514670702534</v>
      </c>
    </row>
    <row r="49" spans="1:5" ht="15" thickBot="1">
      <c r="A49" s="52">
        <v>1100</v>
      </c>
      <c r="B49" s="47" t="s">
        <v>62</v>
      </c>
      <c r="C49" s="66">
        <f>C50+C51+C52</f>
        <v>1033</v>
      </c>
      <c r="D49" s="66">
        <f>D50+D51+D52</f>
        <v>929.3</v>
      </c>
      <c r="E49" s="94">
        <f>D49/C49%</f>
        <v>89.96127783155856</v>
      </c>
    </row>
    <row r="50" spans="1:5" ht="15">
      <c r="A50" s="53">
        <v>1101</v>
      </c>
      <c r="B50" s="50" t="s">
        <v>77</v>
      </c>
      <c r="C50" s="75">
        <v>0</v>
      </c>
      <c r="D50" s="75">
        <v>0</v>
      </c>
      <c r="E50" s="95">
        <v>0</v>
      </c>
    </row>
    <row r="51" spans="1:5" ht="15">
      <c r="A51" s="54">
        <v>1102</v>
      </c>
      <c r="B51" s="48" t="s">
        <v>78</v>
      </c>
      <c r="C51" s="68">
        <v>202</v>
      </c>
      <c r="D51" s="68">
        <v>202</v>
      </c>
      <c r="E51" s="96">
        <v>0</v>
      </c>
    </row>
    <row r="52" spans="1:5" ht="15.75" thickBot="1">
      <c r="A52" s="55">
        <v>1105</v>
      </c>
      <c r="B52" s="49" t="s">
        <v>82</v>
      </c>
      <c r="C52" s="70">
        <v>831</v>
      </c>
      <c r="D52" s="70">
        <v>727.3</v>
      </c>
      <c r="E52" s="97">
        <f>D52/C52%</f>
        <v>87.52105896510227</v>
      </c>
    </row>
    <row r="53" spans="1:5" ht="15" thickBot="1">
      <c r="A53" s="52">
        <v>1200</v>
      </c>
      <c r="B53" s="143" t="s">
        <v>79</v>
      </c>
      <c r="C53" s="60">
        <v>971</v>
      </c>
      <c r="D53" s="60">
        <v>564.6</v>
      </c>
      <c r="E53" s="94">
        <f>D53/C53%</f>
        <v>58.14624098867147</v>
      </c>
    </row>
    <row r="54" spans="1:5" ht="15" thickBot="1">
      <c r="A54" s="52">
        <v>1300</v>
      </c>
      <c r="B54" s="143" t="s">
        <v>40</v>
      </c>
      <c r="C54" s="60">
        <v>8</v>
      </c>
      <c r="D54" s="60">
        <v>5.4</v>
      </c>
      <c r="E54" s="94">
        <f>D54/C54%</f>
        <v>67.5</v>
      </c>
    </row>
    <row r="55" spans="1:5" ht="15.75" thickBot="1">
      <c r="A55" s="27"/>
      <c r="B55" s="144" t="s">
        <v>66</v>
      </c>
      <c r="C55" s="145">
        <f>C7+C16+C20+C28+C33+C34+C40+C44+C49+C53+C54+C42</f>
        <v>1580532.5</v>
      </c>
      <c r="D55" s="146">
        <f>D7+D16+D20+D28+D33+D34+D40+D44+D49+D53+D54+D42</f>
        <v>1078755.8</v>
      </c>
      <c r="E55" s="147">
        <f>D55/C55%</f>
        <v>68.2526806630044</v>
      </c>
    </row>
    <row r="56" spans="1:5" ht="15">
      <c r="A56" s="1"/>
      <c r="B56" s="1"/>
      <c r="C56" s="118"/>
      <c r="D56" s="121"/>
      <c r="E56" s="1"/>
    </row>
    <row r="57" spans="1:5" ht="15">
      <c r="A57" s="123"/>
      <c r="B57" s="123"/>
      <c r="C57" s="118"/>
      <c r="D57" s="118"/>
      <c r="E57" s="1"/>
    </row>
    <row r="58" spans="1:5" ht="15">
      <c r="A58" s="1" t="s">
        <v>104</v>
      </c>
      <c r="B58" s="1"/>
      <c r="C58" s="118"/>
      <c r="D58" s="118" t="s">
        <v>105</v>
      </c>
      <c r="E58" s="1"/>
    </row>
    <row r="59" spans="1:5" ht="15">
      <c r="A59" s="123" t="s">
        <v>106</v>
      </c>
      <c r="B59" s="123"/>
      <c r="C59" s="118"/>
      <c r="D59" s="118"/>
      <c r="E59" s="1"/>
    </row>
    <row r="60" spans="1:4" ht="15">
      <c r="A60" s="1"/>
      <c r="B60" s="1"/>
      <c r="C60" s="118"/>
      <c r="D60" s="118"/>
    </row>
    <row r="61" spans="1:4" ht="15">
      <c r="A61" s="1" t="s">
        <v>123</v>
      </c>
      <c r="B61" s="1"/>
      <c r="C61" s="118"/>
      <c r="D61" s="118"/>
    </row>
  </sheetData>
  <sheetProtection/>
  <mergeCells count="6">
    <mergeCell ref="A57:B57"/>
    <mergeCell ref="B2:E2"/>
    <mergeCell ref="A3:E3"/>
    <mergeCell ref="A4:E4"/>
    <mergeCell ref="D5:E5"/>
    <mergeCell ref="A59:B59"/>
  </mergeCells>
  <printOptions/>
  <pageMargins left="0.57" right="0.3" top="0.43" bottom="0.35" header="0.21" footer="0.19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2020-10-06T05:33:25Z</cp:lastPrinted>
  <dcterms:created xsi:type="dcterms:W3CDTF">1996-10-08T23:32:33Z</dcterms:created>
  <dcterms:modified xsi:type="dcterms:W3CDTF">2020-10-06T05:34:48Z</dcterms:modified>
  <cp:category/>
  <cp:version/>
  <cp:contentType/>
  <cp:contentStatus/>
</cp:coreProperties>
</file>